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jestr wyborców IV kw.2023" sheetId="1" r:id="rId1"/>
  </sheets>
  <definedNames/>
  <calcPr fullCalcOnLoad="1"/>
</workbook>
</file>

<file path=xl/sharedStrings.xml><?xml version="1.0" encoding="utf-8"?>
<sst xmlns="http://schemas.openxmlformats.org/spreadsheetml/2006/main" count="241" uniqueCount="107">
  <si>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</si>
  <si>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</si>
  <si>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</si>
  <si>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</si>
  <si>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</si>
  <si>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</si>
  <si>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</si>
  <si>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</si>
  <si>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</si>
  <si>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</si>
  <si>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</si>
  <si>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</si>
  <si>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</si>
  <si>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bytowski</t>
  </si>
  <si>
    <t>gm. Borzytuchom</t>
  </si>
  <si>
    <t>bytowski</t>
  </si>
  <si>
    <t>Słupsk</t>
  </si>
  <si>
    <t>gm. Bytów</t>
  </si>
  <si>
    <t>gm. Czarna Dąbrówka</t>
  </si>
  <si>
    <t>gm. Kołczygłowy</t>
  </si>
  <si>
    <t>gm. Lipnica</t>
  </si>
  <si>
    <t>gm. Miastko</t>
  </si>
  <si>
    <t>gm. Parchowo</t>
  </si>
  <si>
    <t>gm. Studzienice</t>
  </si>
  <si>
    <t>gm. Trzebielino</t>
  </si>
  <si>
    <t>gm. Tuchomie</t>
  </si>
  <si>
    <t>Powiat chojnicki</t>
  </si>
  <si>
    <t>m. Chojnice</t>
  </si>
  <si>
    <t>chojnicki</t>
  </si>
  <si>
    <t>gm. Brusy</t>
  </si>
  <si>
    <t>gm. Chojnice</t>
  </si>
  <si>
    <t>gm. Czersk</t>
  </si>
  <si>
    <t>gm. Konarzyny</t>
  </si>
  <si>
    <t>Powiat człuchowski</t>
  </si>
  <si>
    <t>m. Człuchów</t>
  </si>
  <si>
    <t>człuchowski</t>
  </si>
  <si>
    <t>gm. Czarne</t>
  </si>
  <si>
    <t>gm. Człuchów</t>
  </si>
  <si>
    <t>gm. Debrzno</t>
  </si>
  <si>
    <t>gm. Koczała</t>
  </si>
  <si>
    <t>gm. Przechlewo</t>
  </si>
  <si>
    <t>gm. Rzeczenica</t>
  </si>
  <si>
    <t>Powiat kartuski</t>
  </si>
  <si>
    <t>gm. Chmielno</t>
  </si>
  <si>
    <t>kartuski</t>
  </si>
  <si>
    <t>gm. Kartuzy</t>
  </si>
  <si>
    <t>gm. Przodkowo</t>
  </si>
  <si>
    <t>gm. Sierakowice</t>
  </si>
  <si>
    <t>gm. Somonino</t>
  </si>
  <si>
    <t>gm. Stężyca</t>
  </si>
  <si>
    <t>gm. Sulęczyno</t>
  </si>
  <si>
    <t>gm. Żukowo</t>
  </si>
  <si>
    <t>Powiat kościerski</t>
  </si>
  <si>
    <t>m. Kościerzyna</t>
  </si>
  <si>
    <t>kościerski</t>
  </si>
  <si>
    <t>gm. Dziemiany</t>
  </si>
  <si>
    <t>gm. Karsin</t>
  </si>
  <si>
    <t>gm. Kościerzyna</t>
  </si>
  <si>
    <t>gm. Liniewo</t>
  </si>
  <si>
    <t>gm. Lipusz</t>
  </si>
  <si>
    <t>gm. Nowa Karczma</t>
  </si>
  <si>
    <t>gm. Stara Kiszewa</t>
  </si>
  <si>
    <t>Powiat lęborski</t>
  </si>
  <si>
    <t>m. Lębork</t>
  </si>
  <si>
    <t>lęborski</t>
  </si>
  <si>
    <t>m. Łeba</t>
  </si>
  <si>
    <t>gm. Cewice</t>
  </si>
  <si>
    <t>gm. Nowa Wieś Lęborska</t>
  </si>
  <si>
    <t>gm. Wicko</t>
  </si>
  <si>
    <t>Powiat pucki</t>
  </si>
  <si>
    <t>m. Hel</t>
  </si>
  <si>
    <t>pucki</t>
  </si>
  <si>
    <t>gm. Jastarnia</t>
  </si>
  <si>
    <t>m. Puck</t>
  </si>
  <si>
    <t>gm. Władysławowo</t>
  </si>
  <si>
    <t>gm. Kosakowo</t>
  </si>
  <si>
    <t>gm. Krokowa</t>
  </si>
  <si>
    <t>gm. Puck</t>
  </si>
  <si>
    <t>Powiat słupski</t>
  </si>
  <si>
    <t>m. Ustka</t>
  </si>
  <si>
    <t>słupski</t>
  </si>
  <si>
    <t>gm. Damnica</t>
  </si>
  <si>
    <t>gm. Dębnica Kaszubska</t>
  </si>
  <si>
    <t>gm. Główczyce</t>
  </si>
  <si>
    <t>gm. Kępice</t>
  </si>
  <si>
    <t>gm. Kobylnica</t>
  </si>
  <si>
    <t>gm. Potęgowo</t>
  </si>
  <si>
    <t>gm. Redzikowo</t>
  </si>
  <si>
    <t>gm. Smołdzino</t>
  </si>
  <si>
    <t>gm. Ustka</t>
  </si>
  <si>
    <t>Powiat wejherowski</t>
  </si>
  <si>
    <t>m. Reda</t>
  </si>
  <si>
    <t>wejherowski</t>
  </si>
  <si>
    <t>m. Rumia</t>
  </si>
  <si>
    <t>m. Wejherowo</t>
  </si>
  <si>
    <t>gm. Choczewo</t>
  </si>
  <si>
    <t>gm. Gniewino</t>
  </si>
  <si>
    <t>gm. Linia</t>
  </si>
  <si>
    <t>gm. Luzino</t>
  </si>
  <si>
    <t>gm. Łęczyce</t>
  </si>
  <si>
    <t>gm. Szemud</t>
  </si>
  <si>
    <t>gm. Wejherowo</t>
  </si>
  <si>
    <t>Miasto na prawach powiatu</t>
  </si>
  <si>
    <t>m. Gdynia</t>
  </si>
  <si>
    <t>Gdynia</t>
  </si>
  <si>
    <t>m. Słupsk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</si>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</sst>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6" width="16.7109375" style="0" customWidth="1"/>
  </cols>
  <sheetData>
    <row r="1" spans="1:13" s="1" customFormat="1" ht="7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">
      <c r="A2" t="s">
        <v>13</v>
      </c>
      <c r="E2">
        <v>75601</v>
      </c>
      <c r="F2">
        <v>59228</v>
      </c>
      <c r="G2">
        <v>58760</v>
      </c>
      <c r="H2">
        <v>468</v>
      </c>
      <c r="I2">
        <v>8</v>
      </c>
      <c r="J2">
        <v>0</v>
      </c>
      <c r="K2">
        <v>256</v>
      </c>
      <c r="L2">
        <v>0</v>
      </c>
      <c r="M2">
        <v>0</v>
      </c>
    </row>
    <row r="3" spans="1:13" ht="15">
      <c r="A3" t="str">
        <f>"220101"</f>
        <v>220101</v>
      </c>
      <c r="B3" t="s">
        <v>14</v>
      </c>
      <c r="C3" t="s">
        <v>15</v>
      </c>
      <c r="D3" t="s">
        <v>16</v>
      </c>
      <c r="E3">
        <v>3522</v>
      </c>
      <c r="F3">
        <v>2612</v>
      </c>
      <c r="G3">
        <v>2597</v>
      </c>
      <c r="H3">
        <v>15</v>
      </c>
      <c r="I3">
        <v>1</v>
      </c>
      <c r="J3">
        <v>0</v>
      </c>
      <c r="K3">
        <v>5</v>
      </c>
      <c r="L3">
        <v>0</v>
      </c>
      <c r="M3">
        <v>0</v>
      </c>
    </row>
    <row r="4" spans="1:13" ht="15">
      <c r="A4" t="str">
        <f>"220102"</f>
        <v>220102</v>
      </c>
      <c r="B4" t="s">
        <v>17</v>
      </c>
      <c r="C4" t="s">
        <v>15</v>
      </c>
      <c r="D4" t="s">
        <v>16</v>
      </c>
      <c r="E4">
        <v>23720</v>
      </c>
      <c r="F4">
        <v>18705</v>
      </c>
      <c r="G4">
        <v>18623</v>
      </c>
      <c r="H4">
        <v>82</v>
      </c>
      <c r="I4">
        <v>1</v>
      </c>
      <c r="J4">
        <v>0</v>
      </c>
      <c r="K4">
        <v>47</v>
      </c>
      <c r="L4">
        <v>0</v>
      </c>
      <c r="M4">
        <v>0</v>
      </c>
    </row>
    <row r="5" spans="1:13" ht="15">
      <c r="A5" t="str">
        <f>"220103"</f>
        <v>220103</v>
      </c>
      <c r="B5" t="s">
        <v>18</v>
      </c>
      <c r="C5" t="s">
        <v>15</v>
      </c>
      <c r="D5" t="s">
        <v>16</v>
      </c>
      <c r="E5">
        <v>5839</v>
      </c>
      <c r="F5">
        <v>4381</v>
      </c>
      <c r="G5">
        <v>4333</v>
      </c>
      <c r="H5">
        <v>48</v>
      </c>
      <c r="I5">
        <v>0</v>
      </c>
      <c r="J5">
        <v>0</v>
      </c>
      <c r="K5">
        <v>17</v>
      </c>
      <c r="L5">
        <v>0</v>
      </c>
      <c r="M5">
        <v>0</v>
      </c>
    </row>
    <row r="6" spans="1:13" ht="15">
      <c r="A6" t="str">
        <f>"220104"</f>
        <v>220104</v>
      </c>
      <c r="B6" t="s">
        <v>19</v>
      </c>
      <c r="C6" t="s">
        <v>15</v>
      </c>
      <c r="D6" t="s">
        <v>16</v>
      </c>
      <c r="E6">
        <v>4138</v>
      </c>
      <c r="F6">
        <v>3291</v>
      </c>
      <c r="G6">
        <v>3254</v>
      </c>
      <c r="H6">
        <v>37</v>
      </c>
      <c r="I6">
        <v>0</v>
      </c>
      <c r="J6">
        <v>0</v>
      </c>
      <c r="K6">
        <v>12</v>
      </c>
      <c r="L6">
        <v>0</v>
      </c>
      <c r="M6">
        <v>0</v>
      </c>
    </row>
    <row r="7" spans="1:13" ht="15">
      <c r="A7" t="str">
        <f>"220105"</f>
        <v>220105</v>
      </c>
      <c r="B7" t="s">
        <v>20</v>
      </c>
      <c r="C7" t="s">
        <v>15</v>
      </c>
      <c r="D7" t="s">
        <v>16</v>
      </c>
      <c r="E7">
        <v>5257</v>
      </c>
      <c r="F7">
        <v>4100</v>
      </c>
      <c r="G7">
        <v>4051</v>
      </c>
      <c r="H7">
        <v>49</v>
      </c>
      <c r="I7">
        <v>0</v>
      </c>
      <c r="J7">
        <v>0</v>
      </c>
      <c r="K7">
        <v>18</v>
      </c>
      <c r="L7">
        <v>0</v>
      </c>
      <c r="M7">
        <v>0</v>
      </c>
    </row>
    <row r="8" spans="1:13" ht="15">
      <c r="A8" t="str">
        <f>"220106"</f>
        <v>220106</v>
      </c>
      <c r="B8" t="s">
        <v>21</v>
      </c>
      <c r="C8" t="s">
        <v>15</v>
      </c>
      <c r="D8" t="s">
        <v>16</v>
      </c>
      <c r="E8">
        <v>17731</v>
      </c>
      <c r="F8">
        <v>14353</v>
      </c>
      <c r="G8">
        <v>14240</v>
      </c>
      <c r="H8">
        <v>113</v>
      </c>
      <c r="I8">
        <v>0</v>
      </c>
      <c r="J8">
        <v>0</v>
      </c>
      <c r="K8">
        <v>48</v>
      </c>
      <c r="L8">
        <v>0</v>
      </c>
      <c r="M8">
        <v>0</v>
      </c>
    </row>
    <row r="9" spans="1:13" ht="15">
      <c r="A9" t="str">
        <f>"220107"</f>
        <v>220107</v>
      </c>
      <c r="B9" t="s">
        <v>22</v>
      </c>
      <c r="C9" t="s">
        <v>15</v>
      </c>
      <c r="D9" t="s">
        <v>16</v>
      </c>
      <c r="E9">
        <v>3914</v>
      </c>
      <c r="F9">
        <v>2881</v>
      </c>
      <c r="G9">
        <v>2852</v>
      </c>
      <c r="H9">
        <v>29</v>
      </c>
      <c r="I9">
        <v>3</v>
      </c>
      <c r="J9">
        <v>0</v>
      </c>
      <c r="K9">
        <v>81</v>
      </c>
      <c r="L9">
        <v>0</v>
      </c>
      <c r="M9">
        <v>0</v>
      </c>
    </row>
    <row r="10" spans="1:13" ht="15">
      <c r="A10" t="str">
        <f>"220108"</f>
        <v>220108</v>
      </c>
      <c r="B10" t="s">
        <v>23</v>
      </c>
      <c r="C10" t="s">
        <v>15</v>
      </c>
      <c r="D10" t="s">
        <v>16</v>
      </c>
      <c r="E10">
        <v>3689</v>
      </c>
      <c r="F10">
        <v>2831</v>
      </c>
      <c r="G10">
        <v>2797</v>
      </c>
      <c r="H10">
        <v>34</v>
      </c>
      <c r="I10">
        <v>2</v>
      </c>
      <c r="J10">
        <v>0</v>
      </c>
      <c r="K10">
        <v>14</v>
      </c>
      <c r="L10">
        <v>0</v>
      </c>
      <c r="M10">
        <v>0</v>
      </c>
    </row>
    <row r="11" spans="1:13" ht="15">
      <c r="A11" t="str">
        <f>"220109"</f>
        <v>220109</v>
      </c>
      <c r="B11" t="s">
        <v>24</v>
      </c>
      <c r="C11" t="s">
        <v>15</v>
      </c>
      <c r="D11" t="s">
        <v>16</v>
      </c>
      <c r="E11">
        <v>3560</v>
      </c>
      <c r="F11">
        <v>2771</v>
      </c>
      <c r="G11">
        <v>2733</v>
      </c>
      <c r="H11">
        <v>38</v>
      </c>
      <c r="I11">
        <v>1</v>
      </c>
      <c r="J11">
        <v>0</v>
      </c>
      <c r="K11">
        <v>8</v>
      </c>
      <c r="L11">
        <v>0</v>
      </c>
      <c r="M11">
        <v>0</v>
      </c>
    </row>
    <row r="12" spans="1:13" ht="15">
      <c r="A12" t="str">
        <f>"220110"</f>
        <v>220110</v>
      </c>
      <c r="B12" t="s">
        <v>25</v>
      </c>
      <c r="C12" t="s">
        <v>15</v>
      </c>
      <c r="D12" t="s">
        <v>16</v>
      </c>
      <c r="E12">
        <v>4231</v>
      </c>
      <c r="F12">
        <v>3303</v>
      </c>
      <c r="G12">
        <v>3280</v>
      </c>
      <c r="H12">
        <v>23</v>
      </c>
      <c r="I12">
        <v>0</v>
      </c>
      <c r="J12">
        <v>0</v>
      </c>
      <c r="K12">
        <v>6</v>
      </c>
      <c r="L12">
        <v>0</v>
      </c>
      <c r="M12">
        <v>0</v>
      </c>
    </row>
    <row r="13" spans="1:13" ht="15">
      <c r="A13" t="s">
        <v>26</v>
      </c>
      <c r="E13">
        <v>92597</v>
      </c>
      <c r="F13">
        <v>72789</v>
      </c>
      <c r="G13">
        <v>72396</v>
      </c>
      <c r="H13">
        <v>393</v>
      </c>
      <c r="I13">
        <v>1</v>
      </c>
      <c r="J13">
        <v>0</v>
      </c>
      <c r="K13">
        <v>246</v>
      </c>
      <c r="L13">
        <v>0</v>
      </c>
      <c r="M13">
        <v>0</v>
      </c>
    </row>
    <row r="14" spans="1:13" ht="15">
      <c r="A14" t="str">
        <f>"220201"</f>
        <v>220201</v>
      </c>
      <c r="B14" t="s">
        <v>27</v>
      </c>
      <c r="C14" t="s">
        <v>28</v>
      </c>
      <c r="D14" t="s">
        <v>16</v>
      </c>
      <c r="E14">
        <v>35982</v>
      </c>
      <c r="F14">
        <v>29209</v>
      </c>
      <c r="G14">
        <v>29042</v>
      </c>
      <c r="H14">
        <v>167</v>
      </c>
      <c r="I14">
        <v>1</v>
      </c>
      <c r="J14">
        <v>0</v>
      </c>
      <c r="K14">
        <v>114</v>
      </c>
      <c r="L14">
        <v>0</v>
      </c>
      <c r="M14">
        <v>0</v>
      </c>
    </row>
    <row r="15" spans="1:13" ht="15">
      <c r="A15" t="str">
        <f>"220202"</f>
        <v>220202</v>
      </c>
      <c r="B15" t="s">
        <v>29</v>
      </c>
      <c r="C15" t="s">
        <v>28</v>
      </c>
      <c r="D15" t="s">
        <v>16</v>
      </c>
      <c r="E15">
        <v>14369</v>
      </c>
      <c r="F15">
        <v>10766</v>
      </c>
      <c r="G15">
        <v>10674</v>
      </c>
      <c r="H15">
        <v>92</v>
      </c>
      <c r="I15">
        <v>0</v>
      </c>
      <c r="J15">
        <v>0</v>
      </c>
      <c r="K15">
        <v>40</v>
      </c>
      <c r="L15">
        <v>0</v>
      </c>
      <c r="M15">
        <v>0</v>
      </c>
    </row>
    <row r="16" spans="1:13" ht="15">
      <c r="A16" t="str">
        <f>"220203"</f>
        <v>220203</v>
      </c>
      <c r="B16" t="s">
        <v>30</v>
      </c>
      <c r="C16" t="s">
        <v>28</v>
      </c>
      <c r="D16" t="s">
        <v>16</v>
      </c>
      <c r="E16">
        <v>19285</v>
      </c>
      <c r="F16">
        <v>14734</v>
      </c>
      <c r="G16">
        <v>14659</v>
      </c>
      <c r="H16">
        <v>75</v>
      </c>
      <c r="I16">
        <v>0</v>
      </c>
      <c r="J16">
        <v>0</v>
      </c>
      <c r="K16">
        <v>36</v>
      </c>
      <c r="L16">
        <v>0</v>
      </c>
      <c r="M16">
        <v>0</v>
      </c>
    </row>
    <row r="17" spans="1:13" ht="15">
      <c r="A17" t="str">
        <f>"220204"</f>
        <v>220204</v>
      </c>
      <c r="B17" t="s">
        <v>31</v>
      </c>
      <c r="C17" t="s">
        <v>28</v>
      </c>
      <c r="D17" t="s">
        <v>16</v>
      </c>
      <c r="E17">
        <v>20660</v>
      </c>
      <c r="F17">
        <v>16342</v>
      </c>
      <c r="G17">
        <v>16292</v>
      </c>
      <c r="H17">
        <v>50</v>
      </c>
      <c r="I17">
        <v>0</v>
      </c>
      <c r="J17">
        <v>0</v>
      </c>
      <c r="K17">
        <v>53</v>
      </c>
      <c r="L17">
        <v>0</v>
      </c>
      <c r="M17">
        <v>0</v>
      </c>
    </row>
    <row r="18" spans="1:13" ht="15">
      <c r="A18" t="str">
        <f>"220205"</f>
        <v>220205</v>
      </c>
      <c r="B18" t="s">
        <v>32</v>
      </c>
      <c r="C18" t="s">
        <v>28</v>
      </c>
      <c r="D18" t="s">
        <v>16</v>
      </c>
      <c r="E18">
        <v>2301</v>
      </c>
      <c r="F18">
        <v>1738</v>
      </c>
      <c r="G18">
        <v>1729</v>
      </c>
      <c r="H18">
        <v>9</v>
      </c>
      <c r="I18">
        <v>0</v>
      </c>
      <c r="J18">
        <v>0</v>
      </c>
      <c r="K18">
        <v>3</v>
      </c>
      <c r="L18">
        <v>0</v>
      </c>
      <c r="M18">
        <v>0</v>
      </c>
    </row>
    <row r="19" spans="1:13" ht="15">
      <c r="A19" t="s">
        <v>33</v>
      </c>
      <c r="E19">
        <v>52151</v>
      </c>
      <c r="F19">
        <v>41976</v>
      </c>
      <c r="G19">
        <v>41633</v>
      </c>
      <c r="H19">
        <v>343</v>
      </c>
      <c r="I19">
        <v>0</v>
      </c>
      <c r="J19">
        <v>0</v>
      </c>
      <c r="K19">
        <v>235</v>
      </c>
      <c r="L19">
        <v>0</v>
      </c>
      <c r="M19">
        <v>0</v>
      </c>
    </row>
    <row r="20" spans="1:13" ht="15">
      <c r="A20" t="str">
        <f>"220301"</f>
        <v>220301</v>
      </c>
      <c r="B20" t="s">
        <v>34</v>
      </c>
      <c r="C20" t="s">
        <v>35</v>
      </c>
      <c r="D20" t="s">
        <v>16</v>
      </c>
      <c r="E20">
        <v>12236</v>
      </c>
      <c r="F20">
        <v>10292</v>
      </c>
      <c r="G20">
        <v>10223</v>
      </c>
      <c r="H20">
        <v>69</v>
      </c>
      <c r="I20">
        <v>0</v>
      </c>
      <c r="J20">
        <v>0</v>
      </c>
      <c r="K20">
        <v>41</v>
      </c>
      <c r="L20">
        <v>0</v>
      </c>
      <c r="M20">
        <v>0</v>
      </c>
    </row>
    <row r="21" spans="1:13" ht="15">
      <c r="A21" t="str">
        <f>"220302"</f>
        <v>220302</v>
      </c>
      <c r="B21" t="s">
        <v>36</v>
      </c>
      <c r="C21" t="s">
        <v>35</v>
      </c>
      <c r="D21" t="s">
        <v>16</v>
      </c>
      <c r="E21">
        <v>8202</v>
      </c>
      <c r="F21">
        <v>6603</v>
      </c>
      <c r="G21">
        <v>6579</v>
      </c>
      <c r="H21">
        <v>24</v>
      </c>
      <c r="I21">
        <v>0</v>
      </c>
      <c r="J21">
        <v>0</v>
      </c>
      <c r="K21">
        <v>114</v>
      </c>
      <c r="L21">
        <v>0</v>
      </c>
      <c r="M21">
        <v>0</v>
      </c>
    </row>
    <row r="22" spans="1:13" ht="15">
      <c r="A22" t="str">
        <f>"220303"</f>
        <v>220303</v>
      </c>
      <c r="B22" t="s">
        <v>37</v>
      </c>
      <c r="C22" t="s">
        <v>35</v>
      </c>
      <c r="D22" t="s">
        <v>16</v>
      </c>
      <c r="E22">
        <v>10840</v>
      </c>
      <c r="F22">
        <v>8373</v>
      </c>
      <c r="G22">
        <v>8332</v>
      </c>
      <c r="H22">
        <v>41</v>
      </c>
      <c r="I22">
        <v>0</v>
      </c>
      <c r="J22">
        <v>0</v>
      </c>
      <c r="K22">
        <v>27</v>
      </c>
      <c r="L22">
        <v>0</v>
      </c>
      <c r="M22">
        <v>0</v>
      </c>
    </row>
    <row r="23" spans="1:13" ht="15">
      <c r="A23" t="str">
        <f>"220304"</f>
        <v>220304</v>
      </c>
      <c r="B23" t="s">
        <v>38</v>
      </c>
      <c r="C23" t="s">
        <v>35</v>
      </c>
      <c r="D23" t="s">
        <v>16</v>
      </c>
      <c r="E23">
        <v>8352</v>
      </c>
      <c r="F23">
        <v>6738</v>
      </c>
      <c r="G23">
        <v>6705</v>
      </c>
      <c r="H23">
        <v>33</v>
      </c>
      <c r="I23">
        <v>0</v>
      </c>
      <c r="J23">
        <v>0</v>
      </c>
      <c r="K23">
        <v>23</v>
      </c>
      <c r="L23">
        <v>0</v>
      </c>
      <c r="M23">
        <v>0</v>
      </c>
    </row>
    <row r="24" spans="1:13" ht="15">
      <c r="A24" t="str">
        <f>"220305"</f>
        <v>220305</v>
      </c>
      <c r="B24" t="s">
        <v>39</v>
      </c>
      <c r="C24" t="s">
        <v>35</v>
      </c>
      <c r="D24" t="s">
        <v>16</v>
      </c>
      <c r="E24">
        <v>3119</v>
      </c>
      <c r="F24">
        <v>2521</v>
      </c>
      <c r="G24">
        <v>2468</v>
      </c>
      <c r="H24">
        <v>53</v>
      </c>
      <c r="I24">
        <v>0</v>
      </c>
      <c r="J24">
        <v>0</v>
      </c>
      <c r="K24">
        <v>7</v>
      </c>
      <c r="L24">
        <v>0</v>
      </c>
      <c r="M24">
        <v>0</v>
      </c>
    </row>
    <row r="25" spans="1:13" ht="15">
      <c r="A25" t="str">
        <f>"220306"</f>
        <v>220306</v>
      </c>
      <c r="B25" t="s">
        <v>40</v>
      </c>
      <c r="C25" t="s">
        <v>35</v>
      </c>
      <c r="D25" t="s">
        <v>16</v>
      </c>
      <c r="E25">
        <v>5952</v>
      </c>
      <c r="F25">
        <v>4669</v>
      </c>
      <c r="G25">
        <v>4619</v>
      </c>
      <c r="H25">
        <v>50</v>
      </c>
      <c r="I25">
        <v>0</v>
      </c>
      <c r="J25">
        <v>0</v>
      </c>
      <c r="K25">
        <v>15</v>
      </c>
      <c r="L25">
        <v>0</v>
      </c>
      <c r="M25">
        <v>0</v>
      </c>
    </row>
    <row r="26" spans="1:13" ht="15">
      <c r="A26" t="str">
        <f>"220307"</f>
        <v>220307</v>
      </c>
      <c r="B26" t="s">
        <v>41</v>
      </c>
      <c r="C26" t="s">
        <v>35</v>
      </c>
      <c r="D26" t="s">
        <v>16</v>
      </c>
      <c r="E26">
        <v>3450</v>
      </c>
      <c r="F26">
        <v>2780</v>
      </c>
      <c r="G26">
        <v>2707</v>
      </c>
      <c r="H26">
        <v>73</v>
      </c>
      <c r="I26">
        <v>0</v>
      </c>
      <c r="J26">
        <v>0</v>
      </c>
      <c r="K26">
        <v>8</v>
      </c>
      <c r="L26">
        <v>0</v>
      </c>
      <c r="M26">
        <v>0</v>
      </c>
    </row>
    <row r="27" spans="1:13" ht="15">
      <c r="A27" t="s">
        <v>42</v>
      </c>
      <c r="E27">
        <v>142742</v>
      </c>
      <c r="F27">
        <v>104590</v>
      </c>
      <c r="G27">
        <v>103274</v>
      </c>
      <c r="H27">
        <v>1313</v>
      </c>
      <c r="I27">
        <v>5</v>
      </c>
      <c r="J27">
        <v>0</v>
      </c>
      <c r="K27">
        <v>292</v>
      </c>
      <c r="L27">
        <v>0</v>
      </c>
      <c r="M27">
        <v>0</v>
      </c>
    </row>
    <row r="28" spans="1:13" ht="15">
      <c r="A28" t="str">
        <f>"220501"</f>
        <v>220501</v>
      </c>
      <c r="B28" t="s">
        <v>43</v>
      </c>
      <c r="C28" t="s">
        <v>44</v>
      </c>
      <c r="D28" t="s">
        <v>16</v>
      </c>
      <c r="E28">
        <v>7942</v>
      </c>
      <c r="F28">
        <v>5787</v>
      </c>
      <c r="G28">
        <v>5742</v>
      </c>
      <c r="H28">
        <v>45</v>
      </c>
      <c r="I28">
        <v>1</v>
      </c>
      <c r="J28">
        <v>0</v>
      </c>
      <c r="K28">
        <v>11</v>
      </c>
      <c r="L28">
        <v>0</v>
      </c>
      <c r="M28">
        <v>0</v>
      </c>
    </row>
    <row r="29" spans="1:13" ht="15">
      <c r="A29" t="str">
        <f>"220502"</f>
        <v>220502</v>
      </c>
      <c r="B29" t="s">
        <v>45</v>
      </c>
      <c r="C29" t="s">
        <v>44</v>
      </c>
      <c r="D29" t="s">
        <v>16</v>
      </c>
      <c r="E29">
        <v>32166</v>
      </c>
      <c r="F29">
        <v>24625</v>
      </c>
      <c r="G29">
        <v>24411</v>
      </c>
      <c r="H29">
        <v>214</v>
      </c>
      <c r="I29">
        <v>1</v>
      </c>
      <c r="J29">
        <v>0</v>
      </c>
      <c r="K29">
        <v>57</v>
      </c>
      <c r="L29">
        <v>0</v>
      </c>
      <c r="M29">
        <v>0</v>
      </c>
    </row>
    <row r="30" spans="1:13" ht="15">
      <c r="A30" t="str">
        <f>"220503"</f>
        <v>220503</v>
      </c>
      <c r="B30" t="s">
        <v>46</v>
      </c>
      <c r="C30" t="s">
        <v>44</v>
      </c>
      <c r="D30" t="s">
        <v>16</v>
      </c>
      <c r="E30">
        <v>10565</v>
      </c>
      <c r="F30">
        <v>7534</v>
      </c>
      <c r="G30">
        <v>7475</v>
      </c>
      <c r="H30">
        <v>59</v>
      </c>
      <c r="I30">
        <v>0</v>
      </c>
      <c r="J30">
        <v>0</v>
      </c>
      <c r="K30">
        <v>54</v>
      </c>
      <c r="L30">
        <v>0</v>
      </c>
      <c r="M30">
        <v>0</v>
      </c>
    </row>
    <row r="31" spans="1:13" ht="15">
      <c r="A31" t="str">
        <f>"220504"</f>
        <v>220504</v>
      </c>
      <c r="B31" t="s">
        <v>47</v>
      </c>
      <c r="C31" t="s">
        <v>44</v>
      </c>
      <c r="D31" t="s">
        <v>16</v>
      </c>
      <c r="E31">
        <v>20294</v>
      </c>
      <c r="F31">
        <v>14201</v>
      </c>
      <c r="G31">
        <v>14102</v>
      </c>
      <c r="H31">
        <v>99</v>
      </c>
      <c r="I31">
        <v>0</v>
      </c>
      <c r="J31">
        <v>0</v>
      </c>
      <c r="K31">
        <v>34</v>
      </c>
      <c r="L31">
        <v>0</v>
      </c>
      <c r="M31">
        <v>0</v>
      </c>
    </row>
    <row r="32" spans="1:13" ht="15">
      <c r="A32" t="str">
        <f>"220505"</f>
        <v>220505</v>
      </c>
      <c r="B32" t="s">
        <v>48</v>
      </c>
      <c r="C32" t="s">
        <v>44</v>
      </c>
      <c r="D32" t="s">
        <v>16</v>
      </c>
      <c r="E32">
        <v>11079</v>
      </c>
      <c r="F32">
        <v>8161</v>
      </c>
      <c r="G32">
        <v>8084</v>
      </c>
      <c r="H32">
        <v>77</v>
      </c>
      <c r="I32">
        <v>1</v>
      </c>
      <c r="J32">
        <v>0</v>
      </c>
      <c r="K32">
        <v>19</v>
      </c>
      <c r="L32">
        <v>0</v>
      </c>
      <c r="M32">
        <v>0</v>
      </c>
    </row>
    <row r="33" spans="1:13" ht="15">
      <c r="A33" t="str">
        <f>"220506"</f>
        <v>220506</v>
      </c>
      <c r="B33" t="s">
        <v>49</v>
      </c>
      <c r="C33" t="s">
        <v>44</v>
      </c>
      <c r="D33" t="s">
        <v>16</v>
      </c>
      <c r="E33">
        <v>11063</v>
      </c>
      <c r="F33">
        <v>7906</v>
      </c>
      <c r="G33">
        <v>7884</v>
      </c>
      <c r="H33">
        <v>22</v>
      </c>
      <c r="I33">
        <v>0</v>
      </c>
      <c r="J33">
        <v>0</v>
      </c>
      <c r="K33">
        <v>51</v>
      </c>
      <c r="L33">
        <v>0</v>
      </c>
      <c r="M33">
        <v>0</v>
      </c>
    </row>
    <row r="34" spans="1:13" ht="15">
      <c r="A34" t="str">
        <f>"220507"</f>
        <v>220507</v>
      </c>
      <c r="B34" t="s">
        <v>50</v>
      </c>
      <c r="C34" t="s">
        <v>44</v>
      </c>
      <c r="D34" t="s">
        <v>16</v>
      </c>
      <c r="E34">
        <v>5746</v>
      </c>
      <c r="F34">
        <v>4202</v>
      </c>
      <c r="G34">
        <v>4121</v>
      </c>
      <c r="H34">
        <v>81</v>
      </c>
      <c r="I34">
        <v>1</v>
      </c>
      <c r="J34">
        <v>0</v>
      </c>
      <c r="K34">
        <v>17</v>
      </c>
      <c r="L34">
        <v>0</v>
      </c>
      <c r="M34">
        <v>0</v>
      </c>
    </row>
    <row r="35" spans="1:13" ht="15">
      <c r="A35" t="str">
        <f>"220508"</f>
        <v>220508</v>
      </c>
      <c r="B35" t="s">
        <v>51</v>
      </c>
      <c r="C35" t="s">
        <v>44</v>
      </c>
      <c r="D35" t="s">
        <v>16</v>
      </c>
      <c r="E35">
        <v>43887</v>
      </c>
      <c r="F35">
        <v>32174</v>
      </c>
      <c r="G35">
        <v>31455</v>
      </c>
      <c r="H35">
        <v>716</v>
      </c>
      <c r="I35">
        <v>1</v>
      </c>
      <c r="J35">
        <v>0</v>
      </c>
      <c r="K35">
        <v>49</v>
      </c>
      <c r="L35">
        <v>0</v>
      </c>
      <c r="M35">
        <v>0</v>
      </c>
    </row>
    <row r="36" spans="1:13" ht="15">
      <c r="A36" t="s">
        <v>52</v>
      </c>
      <c r="E36">
        <v>70198</v>
      </c>
      <c r="F36">
        <v>54227</v>
      </c>
      <c r="G36">
        <v>53689</v>
      </c>
      <c r="H36">
        <v>525</v>
      </c>
      <c r="I36">
        <v>1</v>
      </c>
      <c r="J36">
        <v>0</v>
      </c>
      <c r="K36">
        <v>183</v>
      </c>
      <c r="L36">
        <v>0</v>
      </c>
      <c r="M36">
        <v>0</v>
      </c>
    </row>
    <row r="37" spans="1:13" ht="15">
      <c r="A37" t="str">
        <f>"220601"</f>
        <v>220601</v>
      </c>
      <c r="B37" t="s">
        <v>53</v>
      </c>
      <c r="C37" t="s">
        <v>54</v>
      </c>
      <c r="D37" t="s">
        <v>16</v>
      </c>
      <c r="E37">
        <v>21604</v>
      </c>
      <c r="F37">
        <v>17193</v>
      </c>
      <c r="G37">
        <v>17013</v>
      </c>
      <c r="H37">
        <v>180</v>
      </c>
      <c r="I37">
        <v>1</v>
      </c>
      <c r="J37">
        <v>0</v>
      </c>
      <c r="K37">
        <v>38</v>
      </c>
      <c r="L37">
        <v>0</v>
      </c>
      <c r="M37">
        <v>0</v>
      </c>
    </row>
    <row r="38" spans="1:13" ht="15">
      <c r="A38" t="str">
        <f>"220602"</f>
        <v>220602</v>
      </c>
      <c r="B38" t="s">
        <v>55</v>
      </c>
      <c r="C38" t="s">
        <v>54</v>
      </c>
      <c r="D38" t="s">
        <v>16</v>
      </c>
      <c r="E38">
        <v>4428</v>
      </c>
      <c r="F38">
        <v>3358</v>
      </c>
      <c r="G38">
        <v>3308</v>
      </c>
      <c r="H38">
        <v>39</v>
      </c>
      <c r="I38">
        <v>0</v>
      </c>
      <c r="J38">
        <v>0</v>
      </c>
      <c r="K38">
        <v>7</v>
      </c>
      <c r="L38">
        <v>0</v>
      </c>
      <c r="M38">
        <v>0</v>
      </c>
    </row>
    <row r="39" spans="1:13" ht="15">
      <c r="A39" t="str">
        <f>"220603"</f>
        <v>220603</v>
      </c>
      <c r="B39" t="s">
        <v>56</v>
      </c>
      <c r="C39" t="s">
        <v>54</v>
      </c>
      <c r="D39" t="s">
        <v>16</v>
      </c>
      <c r="E39">
        <v>6175</v>
      </c>
      <c r="F39">
        <v>4769</v>
      </c>
      <c r="G39">
        <v>4718</v>
      </c>
      <c r="H39">
        <v>51</v>
      </c>
      <c r="I39">
        <v>0</v>
      </c>
      <c r="J39">
        <v>0</v>
      </c>
      <c r="K39">
        <v>69</v>
      </c>
      <c r="L39">
        <v>0</v>
      </c>
      <c r="M39">
        <v>0</v>
      </c>
    </row>
    <row r="40" spans="1:13" ht="15">
      <c r="A40" t="str">
        <f>"220604"</f>
        <v>220604</v>
      </c>
      <c r="B40" t="s">
        <v>57</v>
      </c>
      <c r="C40" t="s">
        <v>54</v>
      </c>
      <c r="D40" t="s">
        <v>16</v>
      </c>
      <c r="E40">
        <v>15823</v>
      </c>
      <c r="F40">
        <v>12031</v>
      </c>
      <c r="G40">
        <v>11954</v>
      </c>
      <c r="H40">
        <v>77</v>
      </c>
      <c r="I40">
        <v>0</v>
      </c>
      <c r="J40">
        <v>0</v>
      </c>
      <c r="K40">
        <v>40</v>
      </c>
      <c r="L40">
        <v>0</v>
      </c>
      <c r="M40">
        <v>0</v>
      </c>
    </row>
    <row r="41" spans="1:13" ht="15">
      <c r="A41" t="str">
        <f>"220605"</f>
        <v>220605</v>
      </c>
      <c r="B41" t="s">
        <v>58</v>
      </c>
      <c r="C41" t="s">
        <v>54</v>
      </c>
      <c r="D41" t="s">
        <v>16</v>
      </c>
      <c r="E41">
        <v>4540</v>
      </c>
      <c r="F41">
        <v>3509</v>
      </c>
      <c r="G41">
        <v>3433</v>
      </c>
      <c r="H41">
        <v>76</v>
      </c>
      <c r="I41">
        <v>0</v>
      </c>
      <c r="J41">
        <v>0</v>
      </c>
      <c r="K41">
        <v>11</v>
      </c>
      <c r="L41">
        <v>0</v>
      </c>
      <c r="M41">
        <v>0</v>
      </c>
    </row>
    <row r="42" spans="1:13" ht="15">
      <c r="A42" t="str">
        <f>"220606"</f>
        <v>220606</v>
      </c>
      <c r="B42" t="s">
        <v>59</v>
      </c>
      <c r="C42" t="s">
        <v>54</v>
      </c>
      <c r="D42" t="s">
        <v>16</v>
      </c>
      <c r="E42">
        <v>3762</v>
      </c>
      <c r="F42">
        <v>2844</v>
      </c>
      <c r="G42">
        <v>2824</v>
      </c>
      <c r="H42">
        <v>20</v>
      </c>
      <c r="I42">
        <v>0</v>
      </c>
      <c r="J42">
        <v>0</v>
      </c>
      <c r="K42">
        <v>7</v>
      </c>
      <c r="L42">
        <v>0</v>
      </c>
      <c r="M42">
        <v>0</v>
      </c>
    </row>
    <row r="43" spans="1:13" ht="15">
      <c r="A43" t="str">
        <f>"220607"</f>
        <v>220607</v>
      </c>
      <c r="B43" t="s">
        <v>60</v>
      </c>
      <c r="C43" t="s">
        <v>54</v>
      </c>
      <c r="D43" t="s">
        <v>16</v>
      </c>
      <c r="E43">
        <v>7124</v>
      </c>
      <c r="F43">
        <v>5335</v>
      </c>
      <c r="G43">
        <v>5306</v>
      </c>
      <c r="H43">
        <v>27</v>
      </c>
      <c r="I43">
        <v>0</v>
      </c>
      <c r="J43">
        <v>0</v>
      </c>
      <c r="K43">
        <v>11</v>
      </c>
      <c r="L43">
        <v>0</v>
      </c>
      <c r="M43">
        <v>0</v>
      </c>
    </row>
    <row r="44" spans="1:13" ht="15">
      <c r="A44" t="str">
        <f>"220608"</f>
        <v>220608</v>
      </c>
      <c r="B44" t="s">
        <v>61</v>
      </c>
      <c r="C44" t="s">
        <v>54</v>
      </c>
      <c r="D44" t="s">
        <v>16</v>
      </c>
      <c r="E44">
        <v>6742</v>
      </c>
      <c r="F44">
        <v>5188</v>
      </c>
      <c r="G44">
        <v>5133</v>
      </c>
      <c r="H44">
        <v>55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ht="15">
      <c r="A45" t="s">
        <v>62</v>
      </c>
      <c r="E45">
        <v>60576</v>
      </c>
      <c r="F45">
        <v>48145</v>
      </c>
      <c r="G45">
        <v>47617</v>
      </c>
      <c r="H45">
        <v>528</v>
      </c>
      <c r="I45">
        <v>5</v>
      </c>
      <c r="J45">
        <v>0</v>
      </c>
      <c r="K45">
        <v>235</v>
      </c>
      <c r="L45">
        <v>0</v>
      </c>
      <c r="M45">
        <v>0</v>
      </c>
    </row>
    <row r="46" spans="1:13" ht="15">
      <c r="A46" t="str">
        <f>"220801"</f>
        <v>220801</v>
      </c>
      <c r="B46" t="s">
        <v>63</v>
      </c>
      <c r="C46" t="s">
        <v>64</v>
      </c>
      <c r="D46" t="s">
        <v>16</v>
      </c>
      <c r="E46">
        <v>31370</v>
      </c>
      <c r="F46">
        <v>25372</v>
      </c>
      <c r="G46">
        <v>25207</v>
      </c>
      <c r="H46">
        <v>165</v>
      </c>
      <c r="I46">
        <v>1</v>
      </c>
      <c r="J46">
        <v>0</v>
      </c>
      <c r="K46">
        <v>146</v>
      </c>
      <c r="L46">
        <v>0</v>
      </c>
      <c r="M46">
        <v>0</v>
      </c>
    </row>
    <row r="47" spans="1:13" ht="15">
      <c r="A47" t="str">
        <f>"220802"</f>
        <v>220802</v>
      </c>
      <c r="B47" t="s">
        <v>65</v>
      </c>
      <c r="C47" t="s">
        <v>64</v>
      </c>
      <c r="D47" t="s">
        <v>16</v>
      </c>
      <c r="E47">
        <v>3192</v>
      </c>
      <c r="F47">
        <v>2758</v>
      </c>
      <c r="G47">
        <v>2638</v>
      </c>
      <c r="H47">
        <v>120</v>
      </c>
      <c r="I47">
        <v>0</v>
      </c>
      <c r="J47">
        <v>0</v>
      </c>
      <c r="K47">
        <v>12</v>
      </c>
      <c r="L47">
        <v>0</v>
      </c>
      <c r="M47">
        <v>0</v>
      </c>
    </row>
    <row r="48" spans="1:13" ht="15">
      <c r="A48" t="str">
        <f>"220803"</f>
        <v>220803</v>
      </c>
      <c r="B48" t="s">
        <v>66</v>
      </c>
      <c r="C48" t="s">
        <v>64</v>
      </c>
      <c r="D48" t="s">
        <v>16</v>
      </c>
      <c r="E48">
        <v>7033</v>
      </c>
      <c r="F48">
        <v>5277</v>
      </c>
      <c r="G48">
        <v>5134</v>
      </c>
      <c r="H48">
        <v>143</v>
      </c>
      <c r="I48">
        <v>2</v>
      </c>
      <c r="J48">
        <v>0</v>
      </c>
      <c r="K48">
        <v>24</v>
      </c>
      <c r="L48">
        <v>0</v>
      </c>
      <c r="M48">
        <v>0</v>
      </c>
    </row>
    <row r="49" spans="1:13" ht="15">
      <c r="A49" t="str">
        <f>"220804"</f>
        <v>220804</v>
      </c>
      <c r="B49" t="s">
        <v>67</v>
      </c>
      <c r="C49" t="s">
        <v>64</v>
      </c>
      <c r="D49" t="s">
        <v>16</v>
      </c>
      <c r="E49">
        <v>13385</v>
      </c>
      <c r="F49">
        <v>10305</v>
      </c>
      <c r="G49">
        <v>10252</v>
      </c>
      <c r="H49">
        <v>53</v>
      </c>
      <c r="I49">
        <v>1</v>
      </c>
      <c r="J49">
        <v>0</v>
      </c>
      <c r="K49">
        <v>38</v>
      </c>
      <c r="L49">
        <v>0</v>
      </c>
      <c r="M49">
        <v>0</v>
      </c>
    </row>
    <row r="50" spans="1:13" ht="15">
      <c r="A50" t="str">
        <f>"220805"</f>
        <v>220805</v>
      </c>
      <c r="B50" t="s">
        <v>68</v>
      </c>
      <c r="C50" t="s">
        <v>64</v>
      </c>
      <c r="D50" t="s">
        <v>16</v>
      </c>
      <c r="E50">
        <v>5596</v>
      </c>
      <c r="F50">
        <v>4433</v>
      </c>
      <c r="G50">
        <v>4386</v>
      </c>
      <c r="H50">
        <v>47</v>
      </c>
      <c r="I50">
        <v>1</v>
      </c>
      <c r="J50">
        <v>0</v>
      </c>
      <c r="K50">
        <v>15</v>
      </c>
      <c r="L50">
        <v>0</v>
      </c>
      <c r="M50">
        <v>0</v>
      </c>
    </row>
    <row r="51" spans="1:13" ht="15">
      <c r="A51" t="s">
        <v>69</v>
      </c>
      <c r="E51">
        <v>86347</v>
      </c>
      <c r="F51">
        <v>67272</v>
      </c>
      <c r="G51">
        <v>66020</v>
      </c>
      <c r="H51">
        <v>1252</v>
      </c>
      <c r="I51">
        <v>3</v>
      </c>
      <c r="J51">
        <v>0</v>
      </c>
      <c r="K51">
        <v>170</v>
      </c>
      <c r="L51">
        <v>0</v>
      </c>
      <c r="M51">
        <v>0</v>
      </c>
    </row>
    <row r="52" spans="1:13" ht="15">
      <c r="A52" t="str">
        <f>"221101"</f>
        <v>221101</v>
      </c>
      <c r="B52" t="s">
        <v>70</v>
      </c>
      <c r="C52" t="s">
        <v>71</v>
      </c>
      <c r="D52" t="s">
        <v>16</v>
      </c>
      <c r="E52">
        <v>2804</v>
      </c>
      <c r="F52">
        <v>2406</v>
      </c>
      <c r="G52">
        <v>2304</v>
      </c>
      <c r="H52">
        <v>102</v>
      </c>
      <c r="I52">
        <v>2</v>
      </c>
      <c r="J52">
        <v>0</v>
      </c>
      <c r="K52">
        <v>4</v>
      </c>
      <c r="L52">
        <v>0</v>
      </c>
      <c r="M52">
        <v>0</v>
      </c>
    </row>
    <row r="53" spans="1:13" ht="15">
      <c r="A53" t="str">
        <f>"221102"</f>
        <v>221102</v>
      </c>
      <c r="B53" t="s">
        <v>72</v>
      </c>
      <c r="C53" t="s">
        <v>71</v>
      </c>
      <c r="D53" t="s">
        <v>16</v>
      </c>
      <c r="E53">
        <v>3425</v>
      </c>
      <c r="F53">
        <v>2840</v>
      </c>
      <c r="G53">
        <v>2816</v>
      </c>
      <c r="H53">
        <v>24</v>
      </c>
      <c r="I53">
        <v>0</v>
      </c>
      <c r="J53">
        <v>0</v>
      </c>
      <c r="K53">
        <v>5</v>
      </c>
      <c r="L53">
        <v>0</v>
      </c>
      <c r="M53">
        <v>0</v>
      </c>
    </row>
    <row r="54" spans="1:13" ht="15">
      <c r="A54" t="str">
        <f>"221103"</f>
        <v>221103</v>
      </c>
      <c r="B54" t="s">
        <v>73</v>
      </c>
      <c r="C54" t="s">
        <v>71</v>
      </c>
      <c r="D54" t="s">
        <v>16</v>
      </c>
      <c r="E54">
        <v>9882</v>
      </c>
      <c r="F54">
        <v>8106</v>
      </c>
      <c r="G54">
        <v>7976</v>
      </c>
      <c r="H54">
        <v>130</v>
      </c>
      <c r="I54">
        <v>0</v>
      </c>
      <c r="J54">
        <v>0</v>
      </c>
      <c r="K54">
        <v>41</v>
      </c>
      <c r="L54">
        <v>0</v>
      </c>
      <c r="M54">
        <v>0</v>
      </c>
    </row>
    <row r="55" spans="1:13" ht="15">
      <c r="A55" t="str">
        <f>"221104"</f>
        <v>221104</v>
      </c>
      <c r="B55" t="s">
        <v>74</v>
      </c>
      <c r="C55" t="s">
        <v>71</v>
      </c>
      <c r="D55" t="s">
        <v>16</v>
      </c>
      <c r="E55">
        <v>14134</v>
      </c>
      <c r="F55">
        <v>11423</v>
      </c>
      <c r="G55">
        <v>11239</v>
      </c>
      <c r="H55">
        <v>184</v>
      </c>
      <c r="I55">
        <v>0</v>
      </c>
      <c r="J55">
        <v>0</v>
      </c>
      <c r="K55">
        <v>25</v>
      </c>
      <c r="L55">
        <v>0</v>
      </c>
      <c r="M55">
        <v>0</v>
      </c>
    </row>
    <row r="56" spans="1:13" ht="15">
      <c r="A56" t="str">
        <f>"221105"</f>
        <v>221105</v>
      </c>
      <c r="B56" t="s">
        <v>75</v>
      </c>
      <c r="C56" t="s">
        <v>71</v>
      </c>
      <c r="D56" t="s">
        <v>16</v>
      </c>
      <c r="E56">
        <v>18115</v>
      </c>
      <c r="F56">
        <v>13659</v>
      </c>
      <c r="G56">
        <v>13097</v>
      </c>
      <c r="H56">
        <v>562</v>
      </c>
      <c r="I56">
        <v>1</v>
      </c>
      <c r="J56">
        <v>0</v>
      </c>
      <c r="K56">
        <v>11</v>
      </c>
      <c r="L56">
        <v>0</v>
      </c>
      <c r="M56">
        <v>0</v>
      </c>
    </row>
    <row r="57" spans="1:13" ht="15">
      <c r="A57" t="str">
        <f>"221106"</f>
        <v>221106</v>
      </c>
      <c r="B57" t="s">
        <v>76</v>
      </c>
      <c r="C57" t="s">
        <v>71</v>
      </c>
      <c r="D57" t="s">
        <v>16</v>
      </c>
      <c r="E57">
        <v>10720</v>
      </c>
      <c r="F57">
        <v>8266</v>
      </c>
      <c r="G57">
        <v>8193</v>
      </c>
      <c r="H57">
        <v>73</v>
      </c>
      <c r="I57">
        <v>0</v>
      </c>
      <c r="J57">
        <v>0</v>
      </c>
      <c r="K57">
        <v>41</v>
      </c>
      <c r="L57">
        <v>0</v>
      </c>
      <c r="M57">
        <v>0</v>
      </c>
    </row>
    <row r="58" spans="1:13" ht="15">
      <c r="A58" t="str">
        <f>"221107"</f>
        <v>221107</v>
      </c>
      <c r="B58" t="s">
        <v>77</v>
      </c>
      <c r="C58" t="s">
        <v>71</v>
      </c>
      <c r="D58" t="s">
        <v>16</v>
      </c>
      <c r="E58">
        <v>27267</v>
      </c>
      <c r="F58">
        <v>20572</v>
      </c>
      <c r="G58">
        <v>20395</v>
      </c>
      <c r="H58">
        <v>177</v>
      </c>
      <c r="I58">
        <v>0</v>
      </c>
      <c r="J58">
        <v>0</v>
      </c>
      <c r="K58">
        <v>43</v>
      </c>
      <c r="L58">
        <v>0</v>
      </c>
      <c r="M58">
        <v>0</v>
      </c>
    </row>
    <row r="59" spans="1:13" ht="15">
      <c r="A59" t="s">
        <v>78</v>
      </c>
      <c r="E59">
        <v>92675</v>
      </c>
      <c r="F59">
        <v>73590</v>
      </c>
      <c r="G59">
        <v>72829</v>
      </c>
      <c r="H59">
        <v>701</v>
      </c>
      <c r="I59">
        <v>3</v>
      </c>
      <c r="J59">
        <v>0</v>
      </c>
      <c r="K59">
        <v>567</v>
      </c>
      <c r="L59">
        <v>0</v>
      </c>
      <c r="M59">
        <v>0</v>
      </c>
    </row>
    <row r="60" spans="1:13" ht="15">
      <c r="A60" t="str">
        <f>"221201"</f>
        <v>221201</v>
      </c>
      <c r="B60" t="s">
        <v>79</v>
      </c>
      <c r="C60" t="s">
        <v>80</v>
      </c>
      <c r="D60" t="s">
        <v>16</v>
      </c>
      <c r="E60">
        <v>13038</v>
      </c>
      <c r="F60">
        <v>11107</v>
      </c>
      <c r="G60">
        <v>10992</v>
      </c>
      <c r="H60">
        <v>115</v>
      </c>
      <c r="I60">
        <v>1</v>
      </c>
      <c r="J60">
        <v>0</v>
      </c>
      <c r="K60">
        <v>36</v>
      </c>
      <c r="L60">
        <v>0</v>
      </c>
      <c r="M60">
        <v>0</v>
      </c>
    </row>
    <row r="61" spans="1:13" ht="15">
      <c r="A61" t="str">
        <f>"221202"</f>
        <v>221202</v>
      </c>
      <c r="B61" t="s">
        <v>81</v>
      </c>
      <c r="C61" t="s">
        <v>80</v>
      </c>
      <c r="D61" t="s">
        <v>16</v>
      </c>
      <c r="E61">
        <v>5538</v>
      </c>
      <c r="F61">
        <v>4408</v>
      </c>
      <c r="G61">
        <v>4360</v>
      </c>
      <c r="H61">
        <v>48</v>
      </c>
      <c r="I61">
        <v>0</v>
      </c>
      <c r="J61">
        <v>0</v>
      </c>
      <c r="K61">
        <v>29</v>
      </c>
      <c r="L61">
        <v>0</v>
      </c>
      <c r="M61">
        <v>0</v>
      </c>
    </row>
    <row r="62" spans="1:13" ht="15">
      <c r="A62" t="str">
        <f>"221203"</f>
        <v>221203</v>
      </c>
      <c r="B62" t="s">
        <v>82</v>
      </c>
      <c r="C62" t="s">
        <v>80</v>
      </c>
      <c r="D62" t="s">
        <v>16</v>
      </c>
      <c r="E62">
        <v>9000</v>
      </c>
      <c r="F62">
        <v>7159</v>
      </c>
      <c r="G62">
        <v>7013</v>
      </c>
      <c r="H62">
        <v>86</v>
      </c>
      <c r="I62">
        <v>0</v>
      </c>
      <c r="J62">
        <v>0</v>
      </c>
      <c r="K62">
        <v>27</v>
      </c>
      <c r="L62">
        <v>0</v>
      </c>
      <c r="M62">
        <v>0</v>
      </c>
    </row>
    <row r="63" spans="1:13" ht="15">
      <c r="A63" t="str">
        <f>"221204"</f>
        <v>221204</v>
      </c>
      <c r="B63" t="s">
        <v>83</v>
      </c>
      <c r="C63" t="s">
        <v>80</v>
      </c>
      <c r="D63" t="s">
        <v>16</v>
      </c>
      <c r="E63">
        <v>8404</v>
      </c>
      <c r="F63">
        <v>6597</v>
      </c>
      <c r="G63">
        <v>6564</v>
      </c>
      <c r="H63">
        <v>33</v>
      </c>
      <c r="I63">
        <v>0</v>
      </c>
      <c r="J63">
        <v>0</v>
      </c>
      <c r="K63">
        <v>35</v>
      </c>
      <c r="L63">
        <v>0</v>
      </c>
      <c r="M63">
        <v>0</v>
      </c>
    </row>
    <row r="64" spans="1:13" ht="15">
      <c r="A64" t="str">
        <f>"221205"</f>
        <v>221205</v>
      </c>
      <c r="B64" t="s">
        <v>84</v>
      </c>
      <c r="C64" t="s">
        <v>80</v>
      </c>
      <c r="D64" t="s">
        <v>16</v>
      </c>
      <c r="E64">
        <v>8046</v>
      </c>
      <c r="F64">
        <v>6516</v>
      </c>
      <c r="G64">
        <v>6478</v>
      </c>
      <c r="H64">
        <v>38</v>
      </c>
      <c r="I64">
        <v>1</v>
      </c>
      <c r="J64">
        <v>0</v>
      </c>
      <c r="K64">
        <v>103</v>
      </c>
      <c r="L64">
        <v>0</v>
      </c>
      <c r="M64">
        <v>0</v>
      </c>
    </row>
    <row r="65" spans="1:13" ht="15">
      <c r="A65" t="str">
        <f>"221206"</f>
        <v>221206</v>
      </c>
      <c r="B65" t="s">
        <v>85</v>
      </c>
      <c r="C65" t="s">
        <v>80</v>
      </c>
      <c r="D65" t="s">
        <v>16</v>
      </c>
      <c r="E65">
        <v>13229</v>
      </c>
      <c r="F65">
        <v>10190</v>
      </c>
      <c r="G65">
        <v>10108</v>
      </c>
      <c r="H65">
        <v>82</v>
      </c>
      <c r="I65">
        <v>1</v>
      </c>
      <c r="J65">
        <v>0</v>
      </c>
      <c r="K65">
        <v>31</v>
      </c>
      <c r="L65">
        <v>0</v>
      </c>
      <c r="M65">
        <v>0</v>
      </c>
    </row>
    <row r="66" spans="1:13" ht="15">
      <c r="A66" t="str">
        <f>"221207"</f>
        <v>221207</v>
      </c>
      <c r="B66" t="s">
        <v>86</v>
      </c>
      <c r="C66" t="s">
        <v>80</v>
      </c>
      <c r="D66" t="s">
        <v>16</v>
      </c>
      <c r="E66">
        <v>6382</v>
      </c>
      <c r="F66">
        <v>4976</v>
      </c>
      <c r="G66">
        <v>4955</v>
      </c>
      <c r="H66">
        <v>21</v>
      </c>
      <c r="I66">
        <v>0</v>
      </c>
      <c r="J66">
        <v>0</v>
      </c>
      <c r="K66">
        <v>23</v>
      </c>
      <c r="L66">
        <v>0</v>
      </c>
      <c r="M66">
        <v>0</v>
      </c>
    </row>
    <row r="67" spans="1:13" ht="15">
      <c r="A67" t="str">
        <f>"221208"</f>
        <v>221208</v>
      </c>
      <c r="B67" t="s">
        <v>87</v>
      </c>
      <c r="C67" t="s">
        <v>80</v>
      </c>
      <c r="D67" t="s">
        <v>16</v>
      </c>
      <c r="E67">
        <v>18093</v>
      </c>
      <c r="F67">
        <v>13930</v>
      </c>
      <c r="G67">
        <v>13860</v>
      </c>
      <c r="H67">
        <v>70</v>
      </c>
      <c r="I67">
        <v>0</v>
      </c>
      <c r="J67">
        <v>0</v>
      </c>
      <c r="K67">
        <v>88</v>
      </c>
      <c r="L67">
        <v>0</v>
      </c>
      <c r="M67">
        <v>0</v>
      </c>
    </row>
    <row r="68" spans="1:13" ht="15">
      <c r="A68" t="str">
        <f>"221209"</f>
        <v>221209</v>
      </c>
      <c r="B68" t="s">
        <v>88</v>
      </c>
      <c r="C68" t="s">
        <v>80</v>
      </c>
      <c r="D68" t="s">
        <v>16</v>
      </c>
      <c r="E68">
        <v>3136</v>
      </c>
      <c r="F68">
        <v>2550</v>
      </c>
      <c r="G68">
        <v>2498</v>
      </c>
      <c r="H68">
        <v>52</v>
      </c>
      <c r="I68">
        <v>0</v>
      </c>
      <c r="J68">
        <v>0</v>
      </c>
      <c r="K68">
        <v>13</v>
      </c>
      <c r="L68">
        <v>0</v>
      </c>
      <c r="M68">
        <v>0</v>
      </c>
    </row>
    <row r="69" spans="1:13" ht="15">
      <c r="A69" t="str">
        <f>"221210"</f>
        <v>221210</v>
      </c>
      <c r="B69" t="s">
        <v>89</v>
      </c>
      <c r="C69" t="s">
        <v>80</v>
      </c>
      <c r="D69" t="s">
        <v>16</v>
      </c>
      <c r="E69">
        <v>7809</v>
      </c>
      <c r="F69">
        <v>6157</v>
      </c>
      <c r="G69">
        <v>6001</v>
      </c>
      <c r="H69">
        <v>156</v>
      </c>
      <c r="I69">
        <v>0</v>
      </c>
      <c r="J69">
        <v>0</v>
      </c>
      <c r="K69">
        <v>182</v>
      </c>
      <c r="L69">
        <v>0</v>
      </c>
      <c r="M69">
        <v>0</v>
      </c>
    </row>
    <row r="70" spans="1:13" ht="15">
      <c r="A70" t="s">
        <v>90</v>
      </c>
      <c r="E70">
        <v>208793</v>
      </c>
      <c r="F70">
        <v>160790</v>
      </c>
      <c r="G70">
        <v>158779</v>
      </c>
      <c r="H70">
        <v>2011</v>
      </c>
      <c r="I70">
        <v>6</v>
      </c>
      <c r="J70">
        <v>0</v>
      </c>
      <c r="K70">
        <v>521</v>
      </c>
      <c r="L70">
        <v>0</v>
      </c>
      <c r="M70">
        <v>0</v>
      </c>
    </row>
    <row r="71" spans="1:13" ht="15">
      <c r="A71" t="str">
        <f>"221501"</f>
        <v>221501</v>
      </c>
      <c r="B71" t="s">
        <v>91</v>
      </c>
      <c r="C71" t="s">
        <v>92</v>
      </c>
      <c r="D71" t="s">
        <v>16</v>
      </c>
      <c r="E71">
        <v>24910</v>
      </c>
      <c r="F71">
        <v>19128</v>
      </c>
      <c r="G71">
        <v>18915</v>
      </c>
      <c r="H71">
        <v>213</v>
      </c>
      <c r="I71">
        <v>0</v>
      </c>
      <c r="J71">
        <v>0</v>
      </c>
      <c r="K71">
        <v>32</v>
      </c>
      <c r="L71">
        <v>0</v>
      </c>
      <c r="M71">
        <v>0</v>
      </c>
    </row>
    <row r="72" spans="1:13" ht="15">
      <c r="A72" t="str">
        <f>"221502"</f>
        <v>221502</v>
      </c>
      <c r="B72" t="s">
        <v>93</v>
      </c>
      <c r="C72" t="s">
        <v>92</v>
      </c>
      <c r="D72" t="s">
        <v>16</v>
      </c>
      <c r="E72">
        <v>46774</v>
      </c>
      <c r="F72">
        <v>37506</v>
      </c>
      <c r="G72">
        <v>37038</v>
      </c>
      <c r="H72">
        <v>468</v>
      </c>
      <c r="I72">
        <v>3</v>
      </c>
      <c r="J72">
        <v>0</v>
      </c>
      <c r="K72">
        <v>72</v>
      </c>
      <c r="L72">
        <v>0</v>
      </c>
      <c r="M72">
        <v>0</v>
      </c>
    </row>
    <row r="73" spans="1:13" ht="15">
      <c r="A73" t="str">
        <f>"221503"</f>
        <v>221503</v>
      </c>
      <c r="B73" t="s">
        <v>94</v>
      </c>
      <c r="C73" t="s">
        <v>92</v>
      </c>
      <c r="D73" t="s">
        <v>16</v>
      </c>
      <c r="E73">
        <v>41498</v>
      </c>
      <c r="F73">
        <v>33355</v>
      </c>
      <c r="G73">
        <v>32979</v>
      </c>
      <c r="H73">
        <v>376</v>
      </c>
      <c r="I73">
        <v>0</v>
      </c>
      <c r="J73">
        <v>0</v>
      </c>
      <c r="K73">
        <v>144</v>
      </c>
      <c r="L73">
        <v>0</v>
      </c>
      <c r="M73">
        <v>0</v>
      </c>
    </row>
    <row r="74" spans="1:13" ht="15">
      <c r="A74" t="str">
        <f>"221504"</f>
        <v>221504</v>
      </c>
      <c r="B74" t="s">
        <v>95</v>
      </c>
      <c r="C74" t="s">
        <v>92</v>
      </c>
      <c r="D74" t="s">
        <v>16</v>
      </c>
      <c r="E74">
        <v>5211</v>
      </c>
      <c r="F74">
        <v>4174</v>
      </c>
      <c r="G74">
        <v>4084</v>
      </c>
      <c r="H74">
        <v>90</v>
      </c>
      <c r="I74">
        <v>0</v>
      </c>
      <c r="J74">
        <v>0</v>
      </c>
      <c r="K74">
        <v>17</v>
      </c>
      <c r="L74">
        <v>0</v>
      </c>
      <c r="M74">
        <v>0</v>
      </c>
    </row>
    <row r="75" spans="1:13" ht="15">
      <c r="A75" t="str">
        <f>"221505"</f>
        <v>221505</v>
      </c>
      <c r="B75" t="s">
        <v>96</v>
      </c>
      <c r="C75" t="s">
        <v>92</v>
      </c>
      <c r="D75" t="s">
        <v>16</v>
      </c>
      <c r="E75">
        <v>7122</v>
      </c>
      <c r="F75">
        <v>5386</v>
      </c>
      <c r="G75">
        <v>5323</v>
      </c>
      <c r="H75">
        <v>63</v>
      </c>
      <c r="I75">
        <v>0</v>
      </c>
      <c r="J75">
        <v>0</v>
      </c>
      <c r="K75">
        <v>46</v>
      </c>
      <c r="L75">
        <v>0</v>
      </c>
      <c r="M75">
        <v>0</v>
      </c>
    </row>
    <row r="76" spans="1:13" ht="15">
      <c r="A76" t="str">
        <f>"221506"</f>
        <v>221506</v>
      </c>
      <c r="B76" t="s">
        <v>97</v>
      </c>
      <c r="C76" t="s">
        <v>92</v>
      </c>
      <c r="D76" t="s">
        <v>16</v>
      </c>
      <c r="E76">
        <v>6511</v>
      </c>
      <c r="F76">
        <v>4785</v>
      </c>
      <c r="G76">
        <v>4753</v>
      </c>
      <c r="H76">
        <v>32</v>
      </c>
      <c r="I76">
        <v>0</v>
      </c>
      <c r="J76">
        <v>0</v>
      </c>
      <c r="K76">
        <v>27</v>
      </c>
      <c r="L76">
        <v>0</v>
      </c>
      <c r="M76">
        <v>0</v>
      </c>
    </row>
    <row r="77" spans="1:13" ht="15">
      <c r="A77" t="str">
        <f>"221507"</f>
        <v>221507</v>
      </c>
      <c r="B77" t="s">
        <v>98</v>
      </c>
      <c r="C77" t="s">
        <v>92</v>
      </c>
      <c r="D77" t="s">
        <v>16</v>
      </c>
      <c r="E77">
        <v>17105</v>
      </c>
      <c r="F77">
        <v>12429</v>
      </c>
      <c r="G77">
        <v>12362</v>
      </c>
      <c r="H77">
        <v>67</v>
      </c>
      <c r="I77">
        <v>1</v>
      </c>
      <c r="J77">
        <v>0</v>
      </c>
      <c r="K77">
        <v>37</v>
      </c>
      <c r="L77">
        <v>0</v>
      </c>
      <c r="M77">
        <v>0</v>
      </c>
    </row>
    <row r="78" spans="1:13" ht="15">
      <c r="A78" t="str">
        <f>"221508"</f>
        <v>221508</v>
      </c>
      <c r="B78" t="s">
        <v>99</v>
      </c>
      <c r="C78" t="s">
        <v>92</v>
      </c>
      <c r="D78" t="s">
        <v>16</v>
      </c>
      <c r="E78">
        <v>11784</v>
      </c>
      <c r="F78">
        <v>8904</v>
      </c>
      <c r="G78">
        <v>8854</v>
      </c>
      <c r="H78">
        <v>50</v>
      </c>
      <c r="I78">
        <v>0</v>
      </c>
      <c r="J78">
        <v>0</v>
      </c>
      <c r="K78">
        <v>47</v>
      </c>
      <c r="L78">
        <v>0</v>
      </c>
      <c r="M78">
        <v>0</v>
      </c>
    </row>
    <row r="79" spans="1:13" ht="15">
      <c r="A79" t="str">
        <f>"221509"</f>
        <v>221509</v>
      </c>
      <c r="B79" t="s">
        <v>100</v>
      </c>
      <c r="C79" t="s">
        <v>92</v>
      </c>
      <c r="D79" t="s">
        <v>16</v>
      </c>
      <c r="E79">
        <v>20177</v>
      </c>
      <c r="F79">
        <v>14632</v>
      </c>
      <c r="G79">
        <v>14232</v>
      </c>
      <c r="H79">
        <v>400</v>
      </c>
      <c r="I79">
        <v>2</v>
      </c>
      <c r="J79">
        <v>0</v>
      </c>
      <c r="K79">
        <v>44</v>
      </c>
      <c r="L79">
        <v>0</v>
      </c>
      <c r="M79">
        <v>0</v>
      </c>
    </row>
    <row r="80" spans="1:13" ht="15">
      <c r="A80" t="str">
        <f>"221510"</f>
        <v>221510</v>
      </c>
      <c r="B80" t="s">
        <v>101</v>
      </c>
      <c r="C80" t="s">
        <v>92</v>
      </c>
      <c r="D80" t="s">
        <v>16</v>
      </c>
      <c r="E80">
        <v>27701</v>
      </c>
      <c r="F80">
        <v>20491</v>
      </c>
      <c r="G80">
        <v>20239</v>
      </c>
      <c r="H80">
        <v>252</v>
      </c>
      <c r="I80">
        <v>0</v>
      </c>
      <c r="J80">
        <v>0</v>
      </c>
      <c r="K80">
        <v>55</v>
      </c>
      <c r="L80">
        <v>0</v>
      </c>
      <c r="M80">
        <v>0</v>
      </c>
    </row>
    <row r="81" ht="15">
      <c r="A81" t="s">
        <v>102</v>
      </c>
    </row>
    <row r="82" spans="1:13" ht="15">
      <c r="A82" t="str">
        <f>"226201"</f>
        <v>226201</v>
      </c>
      <c r="B82" t="s">
        <v>103</v>
      </c>
      <c r="C82" t="s">
        <v>104</v>
      </c>
      <c r="D82" t="s">
        <v>16</v>
      </c>
      <c r="E82">
        <v>214110</v>
      </c>
      <c r="F82">
        <v>177756</v>
      </c>
      <c r="G82">
        <v>175547</v>
      </c>
      <c r="H82">
        <v>2193</v>
      </c>
      <c r="I82">
        <v>20</v>
      </c>
      <c r="J82">
        <v>0</v>
      </c>
      <c r="K82">
        <v>505</v>
      </c>
      <c r="L82">
        <v>0</v>
      </c>
      <c r="M82">
        <v>0</v>
      </c>
    </row>
    <row r="83" ht="15">
      <c r="A83" t="s">
        <v>102</v>
      </c>
    </row>
    <row r="84" spans="1:13" ht="15">
      <c r="A84" t="str">
        <f>"226301"</f>
        <v>226301</v>
      </c>
      <c r="B84" t="s">
        <v>105</v>
      </c>
      <c r="C84" t="s">
        <v>16</v>
      </c>
      <c r="D84" t="s">
        <v>16</v>
      </c>
      <c r="E84">
        <v>77720</v>
      </c>
      <c r="F84">
        <v>65088</v>
      </c>
      <c r="G84">
        <v>64885</v>
      </c>
      <c r="H84">
        <v>203</v>
      </c>
      <c r="I84">
        <v>0</v>
      </c>
      <c r="J84">
        <v>0</v>
      </c>
      <c r="K84">
        <v>296</v>
      </c>
      <c r="L84">
        <v>0</v>
      </c>
      <c r="M84">
        <v>0</v>
      </c>
    </row>
    <row r="85" spans="1:13" ht="15">
      <c r="A85" t="s">
        <v>106</v>
      </c>
      <c r="E85">
        <v>1173510</v>
      </c>
      <c r="F85">
        <v>925451</v>
      </c>
      <c r="G85">
        <v>915429</v>
      </c>
      <c r="H85">
        <v>9930</v>
      </c>
      <c r="I85">
        <v>52</v>
      </c>
      <c r="J85">
        <v>0</v>
      </c>
      <c r="K85">
        <v>3506</v>
      </c>
      <c r="L85">
        <v>0</v>
      </c>
      <c r="M8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Administrator</cp:lastModifiedBy>
  <dcterms:created xsi:type="dcterms:W3CDTF">2024-01-17T13:39:18Z</dcterms:created>
  <dcterms:modified xsi:type="dcterms:W3CDTF">2024-01-17T13:39:45Z</dcterms:modified>
  <cp:category/>
  <cp:version/>
  <cp:contentType/>
  <cp:contentStatus/>
</cp:coreProperties>
</file>